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'Лист3'!$A$1:$M$58</definedName>
  </definedNames>
  <calcPr fullCalcOnLoad="1"/>
</workbook>
</file>

<file path=xl/sharedStrings.xml><?xml version="1.0" encoding="utf-8"?>
<sst xmlns="http://schemas.openxmlformats.org/spreadsheetml/2006/main" count="73" uniqueCount="48">
  <si>
    <t xml:space="preserve"> Янегскому сельскому поселению Лодейнопольского муниципального района Ленинградской области </t>
  </si>
  <si>
    <t xml:space="preserve">                                                                                                                                                                                                             (тыс. руб.)</t>
  </si>
  <si>
    <t>Источник</t>
  </si>
  <si>
    <t>финанси-</t>
  </si>
  <si>
    <t>рования</t>
  </si>
  <si>
    <t>Проектная</t>
  </si>
  <si>
    <t>мощность</t>
  </si>
  <si>
    <t>Сметная стоимость</t>
  </si>
  <si>
    <t>Объем по заключ.</t>
  </si>
  <si>
    <t>(план)</t>
  </si>
  <si>
    <t>Фактический объем</t>
  </si>
  <si>
    <t>Фактический ввод</t>
  </si>
  <si>
    <t>мощности</t>
  </si>
  <si>
    <t>КВ</t>
  </si>
  <si>
    <t>СМР</t>
  </si>
  <si>
    <t>Всего:   в т.ч.</t>
  </si>
  <si>
    <t>Средства Фонда</t>
  </si>
  <si>
    <t>Местный бюджет</t>
  </si>
  <si>
    <t xml:space="preserve">     Всего:   в т.ч.</t>
  </si>
  <si>
    <t>Областной бюджет</t>
  </si>
  <si>
    <t xml:space="preserve">                                               </t>
  </si>
  <si>
    <t xml:space="preserve">                                        Янегского сельского поселения</t>
  </si>
  <si>
    <t>Годы строительства, ремонта</t>
  </si>
  <si>
    <t>Наименование  заказчика, объекта  и его местонахождения подрядчик</t>
  </si>
  <si>
    <t>договору</t>
  </si>
  <si>
    <t xml:space="preserve">  Всего:   в т.ч.</t>
  </si>
  <si>
    <t>ИТОГО: в.т. ч.</t>
  </si>
  <si>
    <t xml:space="preserve"> Областной бюджет</t>
  </si>
  <si>
    <t>2014 г</t>
  </si>
  <si>
    <r>
      <t xml:space="preserve">2. </t>
    </r>
    <r>
      <rPr>
        <b/>
        <sz val="14"/>
        <rFont val="Times New Roman"/>
        <family val="1"/>
      </rPr>
      <t>ремонт котельной</t>
    </r>
    <r>
      <rPr>
        <sz val="14"/>
        <rFont val="Times New Roman"/>
        <family val="1"/>
      </rPr>
      <t xml:space="preserve"> п. Янега. согласно инвен. программы</t>
    </r>
  </si>
  <si>
    <t>2014 г.</t>
  </si>
  <si>
    <t xml:space="preserve">295 п.м </t>
  </si>
  <si>
    <t>0,748 км</t>
  </si>
  <si>
    <t>ФОНД</t>
  </si>
  <si>
    <t>Остаток на 30.12.2014г.</t>
  </si>
  <si>
    <t xml:space="preserve">5.«Переселение граждан из аварийного 
жилищного фонда с учетом  необходимости
развития малоэтажного жилищного строительства 
на территории  Янегского сельского поселения 
Лодейнопольского муниципального района 
Ленинградской  области на 2014 год»
</t>
  </si>
  <si>
    <t>2013-2014 г.г</t>
  </si>
  <si>
    <r>
      <t>1.</t>
    </r>
    <r>
      <rPr>
        <b/>
        <sz val="14"/>
        <rFont val="Times New Roman"/>
        <family val="1"/>
      </rPr>
      <t xml:space="preserve">"Обеспечение устойчиваго функционирования и развития коммунальной инфраструктуры и повышение энергоэффективности в Ленинградской области"      </t>
    </r>
    <r>
      <rPr>
        <sz val="14"/>
        <rFont val="Times New Roman"/>
        <family val="1"/>
      </rPr>
      <t xml:space="preserve">                                  - Ремонт  с заменой оборудования канализационной насосной станции и участка самотечной канализации жилых домов №2,3,3. гостиницы ст. Инема (ПЛАНИРУЕТСЯ)</t>
    </r>
  </si>
  <si>
    <r>
      <t xml:space="preserve">3. </t>
    </r>
    <r>
      <rPr>
        <b/>
        <sz val="14"/>
        <rFont val="Times New Roman"/>
        <family val="1"/>
      </rPr>
      <t xml:space="preserve">"Подготовка объектов теплоснабженияк отопительному сезону 2014-2015 годов"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− Капитальный ремонт участков ТС от ТК-4 до жилого дома №34 по ул. Советская пос. Янега                                                                            </t>
    </r>
  </si>
  <si>
    <t>254 п.м</t>
  </si>
  <si>
    <t>7.«Обеспечение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                                                                                                            - Организация строительства канализационных очистных  сооружений, дер. Старая Слобода (государственная экспертиза)</t>
  </si>
  <si>
    <t xml:space="preserve"> 6.«Чистая вода Ленинградской области на 2011-2017 годы»                                                                                                 -КОС д. Старая Слобода(разработка проектной документации)</t>
  </si>
  <si>
    <t>Реализация адресной программы капитального строительства, ремонта за  январь- декабрь 2014 года по</t>
  </si>
  <si>
    <t>295 п.м</t>
  </si>
  <si>
    <t xml:space="preserve">                                        Глава Администрации                                                                                     </t>
  </si>
  <si>
    <t>В.Е. Усатова</t>
  </si>
  <si>
    <t>24 квартир / 24 семьи</t>
  </si>
  <si>
    <r>
      <t xml:space="preserve"> 4.Р</t>
    </r>
    <r>
      <rPr>
        <b/>
        <sz val="14"/>
        <rFont val="Times New Roman"/>
        <family val="1"/>
      </rPr>
      <t>емонт автомобильных дорог общего пользования, местного значения,</t>
    </r>
    <r>
      <rPr>
        <sz val="14"/>
        <rFont val="Times New Roman"/>
        <family val="1"/>
      </rPr>
      <t xml:space="preserve"> в т.ч. в населенных пунктах.                                       - ул. Парковая  п. Янега,                                                                    - пер. Сиреневый  п. Янега,                                                             - ул.Энтузиастов от дома №1а ул. Энтузиастов  до пересечения с пер. Центральным                                                                                               - пер.Центральный от ул. Энтузиастов до ул.Парковая. Янега,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</si>
</sst>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0.00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4"/>
      <color indexed="10"/>
      <name val="Times New Roman"/>
      <family val="1"/>
    </font>
    <font>
      <sz val="12"/>
      <name val="Arial Cyr"/>
      <family val="0"/>
    </font>
    <font>
      <b/>
      <i/>
      <sz val="16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86" fontId="5" fillId="0" borderId="1" xfId="0" applyNumberFormat="1" applyFont="1" applyBorder="1" applyAlignment="1">
      <alignment horizontal="center" vertical="top" wrapText="1"/>
    </xf>
    <xf numFmtId="185" fontId="3" fillId="0" borderId="1" xfId="0" applyNumberFormat="1" applyFont="1" applyBorder="1" applyAlignment="1">
      <alignment horizontal="center" vertical="top" wrapText="1"/>
    </xf>
    <xf numFmtId="186" fontId="3" fillId="0" borderId="1" xfId="0" applyNumberFormat="1" applyFont="1" applyBorder="1" applyAlignment="1">
      <alignment horizontal="center" vertical="top" wrapText="1"/>
    </xf>
    <xf numFmtId="185" fontId="3" fillId="0" borderId="3" xfId="0" applyNumberFormat="1" applyFont="1" applyBorder="1" applyAlignment="1">
      <alignment horizontal="center" vertical="top" wrapText="1"/>
    </xf>
    <xf numFmtId="186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185" fontId="5" fillId="0" borderId="1" xfId="0" applyNumberFormat="1" applyFont="1" applyBorder="1" applyAlignment="1">
      <alignment horizontal="center" vertical="top" wrapText="1"/>
    </xf>
    <xf numFmtId="188" fontId="3" fillId="0" borderId="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/>
    </xf>
    <xf numFmtId="186" fontId="3" fillId="0" borderId="7" xfId="0" applyNumberFormat="1" applyFont="1" applyBorder="1" applyAlignment="1">
      <alignment horizontal="center" vertical="top" wrapText="1"/>
    </xf>
    <xf numFmtId="188" fontId="5" fillId="0" borderId="1" xfId="0" applyNumberFormat="1" applyFont="1" applyBorder="1" applyAlignment="1">
      <alignment horizontal="center" vertical="top" wrapText="1"/>
    </xf>
    <xf numFmtId="188" fontId="3" fillId="0" borderId="3" xfId="0" applyNumberFormat="1" applyFont="1" applyBorder="1" applyAlignment="1">
      <alignment horizontal="center" vertical="top" wrapText="1"/>
    </xf>
    <xf numFmtId="188" fontId="3" fillId="0" borderId="6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86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88" fontId="5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8" fontId="5" fillId="0" borderId="3" xfId="0" applyNumberFormat="1" applyFont="1" applyBorder="1" applyAlignment="1">
      <alignment horizontal="center" vertical="top" wrapText="1"/>
    </xf>
    <xf numFmtId="188" fontId="5" fillId="0" borderId="12" xfId="0" applyNumberFormat="1" applyFont="1" applyBorder="1" applyAlignment="1">
      <alignment horizontal="center" vertical="top" wrapText="1"/>
    </xf>
    <xf numFmtId="188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86" fontId="3" fillId="0" borderId="13" xfId="0" applyNumberFormat="1" applyFont="1" applyBorder="1" applyAlignment="1">
      <alignment horizontal="center" vertical="top" wrapText="1"/>
    </xf>
    <xf numFmtId="188" fontId="5" fillId="0" borderId="11" xfId="0" applyNumberFormat="1" applyFont="1" applyBorder="1" applyAlignment="1">
      <alignment horizontal="center" vertical="top" wrapText="1"/>
    </xf>
    <xf numFmtId="186" fontId="3" fillId="0" borderId="5" xfId="0" applyNumberFormat="1" applyFont="1" applyBorder="1" applyAlignment="1">
      <alignment horizontal="center" vertical="top" wrapText="1"/>
    </xf>
    <xf numFmtId="186" fontId="3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8" fontId="5" fillId="0" borderId="2" xfId="0" applyNumberFormat="1" applyFont="1" applyBorder="1" applyAlignment="1">
      <alignment horizontal="center" vertical="center" wrapText="1"/>
    </xf>
    <xf numFmtId="188" fontId="5" fillId="0" borderId="16" xfId="0" applyNumberFormat="1" applyFont="1" applyBorder="1" applyAlignment="1">
      <alignment horizontal="center" vertical="center" wrapText="1"/>
    </xf>
    <xf numFmtId="188" fontId="5" fillId="0" borderId="5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5" fillId="0" borderId="3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4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188" fontId="5" fillId="0" borderId="17" xfId="0" applyNumberFormat="1" applyFont="1" applyBorder="1" applyAlignment="1">
      <alignment horizontal="center" vertical="center" wrapText="1"/>
    </xf>
    <xf numFmtId="186" fontId="3" fillId="0" borderId="2" xfId="0" applyNumberFormat="1" applyFont="1" applyBorder="1" applyAlignment="1">
      <alignment horizontal="center" vertical="center" wrapText="1"/>
    </xf>
    <xf numFmtId="186" fontId="3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188" fontId="3" fillId="0" borderId="14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86" fontId="3" fillId="0" borderId="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8" fontId="3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86" fontId="3" fillId="0" borderId="11" xfId="0" applyNumberFormat="1" applyFont="1" applyBorder="1" applyAlignment="1">
      <alignment horizontal="center" vertical="top" wrapText="1"/>
    </xf>
    <xf numFmtId="186" fontId="3" fillId="0" borderId="3" xfId="0" applyNumberFormat="1" applyFont="1" applyBorder="1" applyAlignment="1">
      <alignment horizontal="center" vertical="top" wrapText="1"/>
    </xf>
    <xf numFmtId="186" fontId="3" fillId="0" borderId="12" xfId="0" applyNumberFormat="1" applyFont="1" applyBorder="1" applyAlignment="1">
      <alignment horizontal="center" vertical="top" wrapText="1"/>
    </xf>
    <xf numFmtId="186" fontId="3" fillId="0" borderId="1" xfId="0" applyNumberFormat="1" applyFont="1" applyBorder="1" applyAlignment="1">
      <alignment horizontal="center" vertical="top" wrapText="1"/>
    </xf>
    <xf numFmtId="188" fontId="9" fillId="0" borderId="15" xfId="0" applyNumberFormat="1" applyFont="1" applyBorder="1" applyAlignment="1">
      <alignment horizontal="center" vertical="top" wrapText="1"/>
    </xf>
    <xf numFmtId="188" fontId="9" fillId="0" borderId="17" xfId="0" applyNumberFormat="1" applyFont="1" applyBorder="1" applyAlignment="1">
      <alignment horizontal="center" vertical="top" wrapText="1"/>
    </xf>
    <xf numFmtId="186" fontId="3" fillId="0" borderId="15" xfId="0" applyNumberFormat="1" applyFont="1" applyBorder="1" applyAlignment="1">
      <alignment horizontal="center" vertical="top" wrapText="1"/>
    </xf>
    <xf numFmtId="186" fontId="9" fillId="0" borderId="15" xfId="0" applyNumberFormat="1" applyFont="1" applyBorder="1" applyAlignment="1">
      <alignment horizontal="center" vertical="top" wrapText="1"/>
    </xf>
    <xf numFmtId="186" fontId="9" fillId="0" borderId="17" xfId="0" applyNumberFormat="1" applyFont="1" applyBorder="1" applyAlignment="1">
      <alignment horizontal="center" vertical="top" wrapText="1"/>
    </xf>
    <xf numFmtId="188" fontId="3" fillId="0" borderId="15" xfId="0" applyNumberFormat="1" applyFont="1" applyBorder="1" applyAlignment="1">
      <alignment horizontal="center" vertical="center" wrapText="1"/>
    </xf>
    <xf numFmtId="188" fontId="3" fillId="0" borderId="5" xfId="0" applyNumberFormat="1" applyFont="1" applyBorder="1" applyAlignment="1">
      <alignment horizontal="center" vertical="center" wrapText="1"/>
    </xf>
    <xf numFmtId="186" fontId="5" fillId="0" borderId="2" xfId="0" applyNumberFormat="1" applyFont="1" applyBorder="1" applyAlignment="1">
      <alignment horizontal="center" vertical="top" wrapText="1"/>
    </xf>
    <xf numFmtId="186" fontId="5" fillId="0" borderId="16" xfId="0" applyNumberFormat="1" applyFont="1" applyBorder="1" applyAlignment="1">
      <alignment horizontal="center" vertical="top" wrapText="1"/>
    </xf>
    <xf numFmtId="186" fontId="5" fillId="0" borderId="5" xfId="0" applyNumberFormat="1" applyFont="1" applyBorder="1" applyAlignment="1">
      <alignment horizontal="center" vertical="top" wrapText="1"/>
    </xf>
    <xf numFmtId="188" fontId="3" fillId="0" borderId="16" xfId="0" applyNumberFormat="1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center" vertical="top" wrapText="1"/>
    </xf>
    <xf numFmtId="188" fontId="9" fillId="0" borderId="20" xfId="0" applyNumberFormat="1" applyFont="1" applyBorder="1" applyAlignment="1">
      <alignment horizontal="center" vertical="top" wrapText="1"/>
    </xf>
    <xf numFmtId="188" fontId="9" fillId="0" borderId="21" xfId="0" applyNumberFormat="1" applyFont="1" applyBorder="1" applyAlignment="1">
      <alignment horizontal="center" vertical="top" wrapText="1"/>
    </xf>
    <xf numFmtId="188" fontId="9" fillId="0" borderId="22" xfId="0" applyNumberFormat="1" applyFont="1" applyBorder="1" applyAlignment="1">
      <alignment horizontal="center" vertical="top" wrapText="1"/>
    </xf>
    <xf numFmtId="188" fontId="3" fillId="0" borderId="19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4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86" fontId="5" fillId="0" borderId="11" xfId="0" applyNumberFormat="1" applyFont="1" applyBorder="1" applyAlignment="1">
      <alignment horizontal="center" vertical="top" wrapText="1"/>
    </xf>
    <xf numFmtId="186" fontId="5" fillId="0" borderId="3" xfId="0" applyNumberFormat="1" applyFont="1" applyBorder="1" applyAlignment="1">
      <alignment horizontal="center" vertical="top" wrapText="1"/>
    </xf>
    <xf numFmtId="186" fontId="5" fillId="0" borderId="18" xfId="0" applyNumberFormat="1" applyFont="1" applyBorder="1" applyAlignment="1">
      <alignment horizontal="center" vertical="top" wrapText="1"/>
    </xf>
    <xf numFmtId="186" fontId="5" fillId="0" borderId="4" xfId="0" applyNumberFormat="1" applyFont="1" applyBorder="1" applyAlignment="1">
      <alignment horizontal="center" vertical="top" wrapText="1"/>
    </xf>
    <xf numFmtId="186" fontId="5" fillId="0" borderId="12" xfId="0" applyNumberFormat="1" applyFont="1" applyBorder="1" applyAlignment="1">
      <alignment horizontal="center" vertical="top" wrapText="1"/>
    </xf>
    <xf numFmtId="186" fontId="5" fillId="0" borderId="1" xfId="0" applyNumberFormat="1" applyFont="1" applyBorder="1" applyAlignment="1">
      <alignment horizontal="center" vertical="top" wrapText="1"/>
    </xf>
    <xf numFmtId="186" fontId="5" fillId="0" borderId="14" xfId="0" applyNumberFormat="1" applyFont="1" applyBorder="1" applyAlignment="1">
      <alignment horizontal="center" vertical="top" wrapText="1"/>
    </xf>
    <xf numFmtId="186" fontId="5" fillId="0" borderId="13" xfId="0" applyNumberFormat="1" applyFont="1" applyBorder="1" applyAlignment="1">
      <alignment horizontal="center" vertical="top" wrapText="1"/>
    </xf>
    <xf numFmtId="188" fontId="5" fillId="0" borderId="21" xfId="0" applyNumberFormat="1" applyFont="1" applyBorder="1" applyAlignment="1">
      <alignment horizontal="center" vertical="center" wrapText="1"/>
    </xf>
    <xf numFmtId="188" fontId="5" fillId="0" borderId="22" xfId="0" applyNumberFormat="1" applyFont="1" applyBorder="1" applyAlignment="1">
      <alignment horizontal="center" vertical="center" wrapText="1"/>
    </xf>
    <xf numFmtId="188" fontId="5" fillId="0" borderId="23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88" fontId="5" fillId="0" borderId="2" xfId="0" applyNumberFormat="1" applyFont="1" applyBorder="1" applyAlignment="1">
      <alignment horizontal="center" vertical="top" wrapText="1"/>
    </xf>
    <xf numFmtId="188" fontId="5" fillId="0" borderId="5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84" fontId="8" fillId="0" borderId="2" xfId="0" applyNumberFormat="1" applyFont="1" applyBorder="1" applyAlignment="1">
      <alignment horizontal="center" vertical="justify" wrapText="1"/>
    </xf>
    <xf numFmtId="184" fontId="8" fillId="0" borderId="16" xfId="0" applyNumberFormat="1" applyFont="1" applyBorder="1" applyAlignment="1">
      <alignment horizontal="center" vertical="justify" wrapText="1"/>
    </xf>
    <xf numFmtId="184" fontId="8" fillId="0" borderId="5" xfId="0" applyNumberFormat="1" applyFont="1" applyBorder="1" applyAlignment="1">
      <alignment horizontal="center" vertical="justify" wrapText="1"/>
    </xf>
    <xf numFmtId="188" fontId="5" fillId="0" borderId="14" xfId="0" applyNumberFormat="1" applyFont="1" applyBorder="1" applyAlignment="1">
      <alignment horizontal="center" vertical="top" wrapText="1"/>
    </xf>
    <xf numFmtId="188" fontId="5" fillId="0" borderId="13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/>
    </xf>
    <xf numFmtId="188" fontId="3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86" fontId="3" fillId="0" borderId="6" xfId="0" applyNumberFormat="1" applyFont="1" applyBorder="1" applyAlignment="1">
      <alignment horizontal="center" vertical="top" wrapText="1"/>
    </xf>
    <xf numFmtId="186" fontId="5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88" fontId="5" fillId="0" borderId="6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view="pageBreakPreview" zoomScale="60" zoomScaleNormal="75" workbookViewId="0" topLeftCell="A1">
      <selection activeCell="A20" sqref="A20:A25"/>
    </sheetView>
  </sheetViews>
  <sheetFormatPr defaultColWidth="9.140625" defaultRowHeight="12.75"/>
  <cols>
    <col min="1" max="1" width="70.140625" style="0" customWidth="1"/>
    <col min="2" max="2" width="18.57421875" style="0" customWidth="1"/>
    <col min="3" max="3" width="11.421875" style="0" customWidth="1"/>
    <col min="4" max="4" width="14.00390625" style="0" customWidth="1"/>
    <col min="5" max="5" width="20.421875" style="0" customWidth="1"/>
    <col min="6" max="6" width="20.7109375" style="0" customWidth="1"/>
    <col min="7" max="7" width="19.28125" style="0" customWidth="1"/>
    <col min="8" max="8" width="20.57421875" style="0" customWidth="1"/>
    <col min="9" max="9" width="19.140625" style="0" customWidth="1"/>
    <col min="10" max="10" width="19.421875" style="0" customWidth="1"/>
    <col min="12" max="12" width="10.7109375" style="0" customWidth="1"/>
    <col min="13" max="13" width="17.00390625" style="0" customWidth="1"/>
    <col min="14" max="14" width="10.57421875" style="0" bestFit="1" customWidth="1"/>
  </cols>
  <sheetData>
    <row r="2" spans="1:14" ht="18.75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"/>
    </row>
    <row r="3" spans="1:14" ht="18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6"/>
    </row>
    <row r="4" ht="15.75">
      <c r="A4" s="1"/>
    </row>
    <row r="5" spans="1:13" ht="16.5" thickBo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4" ht="18.75" customHeight="1">
      <c r="A6" s="77" t="s">
        <v>23</v>
      </c>
      <c r="B6" s="9" t="s">
        <v>2</v>
      </c>
      <c r="C6" s="77" t="s">
        <v>22</v>
      </c>
      <c r="D6" s="9" t="s">
        <v>5</v>
      </c>
      <c r="E6" s="45" t="s">
        <v>7</v>
      </c>
      <c r="F6" s="46"/>
      <c r="G6" s="45" t="s">
        <v>34</v>
      </c>
      <c r="H6" s="46"/>
      <c r="I6" s="9" t="s">
        <v>8</v>
      </c>
      <c r="J6" s="45" t="s">
        <v>10</v>
      </c>
      <c r="K6" s="144"/>
      <c r="L6" s="46"/>
      <c r="M6" s="77" t="s">
        <v>11</v>
      </c>
      <c r="N6" s="143"/>
    </row>
    <row r="7" spans="1:14" ht="19.5" customHeight="1" thickBot="1">
      <c r="A7" s="60"/>
      <c r="B7" s="10" t="s">
        <v>3</v>
      </c>
      <c r="C7" s="60"/>
      <c r="D7" s="10" t="s">
        <v>6</v>
      </c>
      <c r="E7" s="47"/>
      <c r="F7" s="38"/>
      <c r="G7" s="47"/>
      <c r="H7" s="38"/>
      <c r="I7" s="10" t="s">
        <v>24</v>
      </c>
      <c r="J7" s="95"/>
      <c r="K7" s="145"/>
      <c r="L7" s="96"/>
      <c r="M7" s="60"/>
      <c r="N7" s="143"/>
    </row>
    <row r="8" spans="1:14" ht="24" customHeight="1" thickBot="1">
      <c r="A8" s="60"/>
      <c r="B8" s="10" t="s">
        <v>4</v>
      </c>
      <c r="C8" s="60"/>
      <c r="D8" s="12"/>
      <c r="E8" s="77" t="s">
        <v>13</v>
      </c>
      <c r="F8" s="77" t="s">
        <v>14</v>
      </c>
      <c r="G8" s="77" t="s">
        <v>13</v>
      </c>
      <c r="H8" s="77" t="s">
        <v>14</v>
      </c>
      <c r="I8" s="10"/>
      <c r="J8" s="47"/>
      <c r="K8" s="146"/>
      <c r="L8" s="38"/>
      <c r="M8" s="10" t="s">
        <v>12</v>
      </c>
      <c r="N8" s="3"/>
    </row>
    <row r="9" spans="1:14" ht="19.5" thickBot="1">
      <c r="A9" s="13"/>
      <c r="B9" s="14"/>
      <c r="C9" s="14"/>
      <c r="D9" s="14"/>
      <c r="E9" s="78"/>
      <c r="F9" s="78"/>
      <c r="G9" s="78"/>
      <c r="H9" s="78"/>
      <c r="I9" s="11" t="s">
        <v>9</v>
      </c>
      <c r="J9" s="11" t="s">
        <v>13</v>
      </c>
      <c r="K9" s="97" t="s">
        <v>14</v>
      </c>
      <c r="L9" s="98"/>
      <c r="M9" s="11"/>
      <c r="N9" s="3"/>
    </row>
    <row r="10" spans="1:14" ht="19.5" thickBot="1">
      <c r="A10" s="15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97">
        <v>11</v>
      </c>
      <c r="L10" s="98"/>
      <c r="M10" s="11">
        <v>12</v>
      </c>
      <c r="N10" s="4"/>
    </row>
    <row r="11" spans="1:14" ht="34.5" customHeight="1" thickBot="1">
      <c r="A11" s="147" t="s">
        <v>37</v>
      </c>
      <c r="B11" s="16" t="s">
        <v>15</v>
      </c>
      <c r="C11" s="77" t="s">
        <v>28</v>
      </c>
      <c r="D11" s="150" t="s">
        <v>39</v>
      </c>
      <c r="E11" s="22">
        <v>1783.23</v>
      </c>
      <c r="F11" s="22">
        <v>1783.23</v>
      </c>
      <c r="G11" s="16"/>
      <c r="H11" s="16"/>
      <c r="I11" s="32">
        <v>1593.51121</v>
      </c>
      <c r="J11" s="32">
        <f>SUM(J12:J13)</f>
        <v>1593.5112100000001</v>
      </c>
      <c r="K11" s="80">
        <f>SUM(K12:L13)</f>
        <v>1593.5112100000001</v>
      </c>
      <c r="L11" s="81"/>
      <c r="M11" s="77" t="s">
        <v>39</v>
      </c>
      <c r="N11" s="3"/>
    </row>
    <row r="12" spans="1:14" ht="42.75" customHeight="1" thickBot="1">
      <c r="A12" s="148"/>
      <c r="B12" s="8" t="s">
        <v>19</v>
      </c>
      <c r="C12" s="60"/>
      <c r="D12" s="151"/>
      <c r="E12" s="20">
        <f>E11-E13</f>
        <v>1584.526</v>
      </c>
      <c r="F12" s="20">
        <f>F11-F13</f>
        <v>1584.526</v>
      </c>
      <c r="G12" s="11"/>
      <c r="H12" s="11"/>
      <c r="I12" s="35">
        <v>1434.15964</v>
      </c>
      <c r="J12" s="35">
        <v>1434.15964</v>
      </c>
      <c r="K12" s="153">
        <v>1434.15964</v>
      </c>
      <c r="L12" s="154"/>
      <c r="M12" s="60"/>
      <c r="N12" s="3"/>
    </row>
    <row r="13" spans="1:14" ht="40.5" customHeight="1" thickBot="1">
      <c r="A13" s="149"/>
      <c r="B13" s="18" t="s">
        <v>17</v>
      </c>
      <c r="C13" s="78"/>
      <c r="D13" s="152"/>
      <c r="E13" s="20">
        <v>198.704</v>
      </c>
      <c r="F13" s="20">
        <v>198.704</v>
      </c>
      <c r="G13" s="31"/>
      <c r="H13" s="31"/>
      <c r="I13" s="35">
        <v>159.35157</v>
      </c>
      <c r="J13" s="35">
        <v>159.35157</v>
      </c>
      <c r="K13" s="153">
        <v>159.35157</v>
      </c>
      <c r="L13" s="154"/>
      <c r="M13" s="78"/>
      <c r="N13" s="3"/>
    </row>
    <row r="14" spans="1:14" ht="42" customHeight="1" thickBot="1">
      <c r="A14" s="17" t="s">
        <v>29</v>
      </c>
      <c r="B14" s="11" t="s">
        <v>17</v>
      </c>
      <c r="C14" s="11" t="s">
        <v>28</v>
      </c>
      <c r="D14" s="2"/>
      <c r="E14" s="22">
        <v>2930</v>
      </c>
      <c r="F14" s="22">
        <v>2930</v>
      </c>
      <c r="G14" s="21"/>
      <c r="H14" s="21"/>
      <c r="I14" s="22">
        <v>2930</v>
      </c>
      <c r="J14" s="34">
        <v>2930</v>
      </c>
      <c r="K14" s="55">
        <v>2930</v>
      </c>
      <c r="L14" s="52"/>
      <c r="M14" s="30"/>
      <c r="N14" s="3"/>
    </row>
    <row r="15" spans="1:14" ht="57.75" customHeight="1" thickBot="1">
      <c r="A15" s="147" t="s">
        <v>38</v>
      </c>
      <c r="B15" s="16" t="s">
        <v>15</v>
      </c>
      <c r="C15" s="77" t="s">
        <v>30</v>
      </c>
      <c r="D15" s="93" t="s">
        <v>31</v>
      </c>
      <c r="E15" s="24">
        <f>E16+E18</f>
        <v>1315.5030000000002</v>
      </c>
      <c r="F15" s="24">
        <f>F16+F18</f>
        <v>1315.5030000000002</v>
      </c>
      <c r="G15" s="23"/>
      <c r="H15" s="23"/>
      <c r="I15" s="36">
        <v>1019.40425</v>
      </c>
      <c r="J15" s="36">
        <v>1019.40425</v>
      </c>
      <c r="K15" s="80">
        <v>1019.40425</v>
      </c>
      <c r="L15" s="81"/>
      <c r="M15" s="77" t="s">
        <v>43</v>
      </c>
      <c r="N15" s="7"/>
    </row>
    <row r="16" spans="1:14" ht="24" customHeight="1">
      <c r="A16" s="148"/>
      <c r="B16" s="77" t="s">
        <v>27</v>
      </c>
      <c r="C16" s="60"/>
      <c r="D16" s="57"/>
      <c r="E16" s="110">
        <v>1183.95</v>
      </c>
      <c r="F16" s="110">
        <v>1183.95</v>
      </c>
      <c r="G16" s="83"/>
      <c r="H16" s="83"/>
      <c r="I16" s="141">
        <v>916.72556</v>
      </c>
      <c r="J16" s="141">
        <v>916.72556</v>
      </c>
      <c r="K16" s="53">
        <v>916.72556</v>
      </c>
      <c r="L16" s="48"/>
      <c r="M16" s="85"/>
      <c r="N16" s="7"/>
    </row>
    <row r="17" spans="1:14" ht="31.5" customHeight="1" thickBot="1">
      <c r="A17" s="148"/>
      <c r="B17" s="78"/>
      <c r="C17" s="60"/>
      <c r="D17" s="57"/>
      <c r="E17" s="112"/>
      <c r="F17" s="112"/>
      <c r="G17" s="84"/>
      <c r="H17" s="84"/>
      <c r="I17" s="142"/>
      <c r="J17" s="142"/>
      <c r="K17" s="49"/>
      <c r="L17" s="50"/>
      <c r="M17" s="85"/>
      <c r="N17" s="7"/>
    </row>
    <row r="18" spans="1:14" ht="24" customHeight="1">
      <c r="A18" s="148"/>
      <c r="B18" s="77" t="s">
        <v>17</v>
      </c>
      <c r="C18" s="60"/>
      <c r="D18" s="57"/>
      <c r="E18" s="110">
        <v>131.553</v>
      </c>
      <c r="F18" s="110">
        <v>131.553</v>
      </c>
      <c r="G18" s="83"/>
      <c r="H18" s="83"/>
      <c r="I18" s="141">
        <v>102.67869</v>
      </c>
      <c r="J18" s="141">
        <v>102.67869</v>
      </c>
      <c r="K18" s="53">
        <v>102.67869</v>
      </c>
      <c r="L18" s="48"/>
      <c r="M18" s="85"/>
      <c r="N18" s="7"/>
    </row>
    <row r="19" spans="1:14" ht="29.25" customHeight="1" thickBot="1">
      <c r="A19" s="149"/>
      <c r="B19" s="78"/>
      <c r="C19" s="78"/>
      <c r="D19" s="94"/>
      <c r="E19" s="112"/>
      <c r="F19" s="112"/>
      <c r="G19" s="84"/>
      <c r="H19" s="84"/>
      <c r="I19" s="142"/>
      <c r="J19" s="142"/>
      <c r="K19" s="49"/>
      <c r="L19" s="50"/>
      <c r="M19" s="86"/>
      <c r="N19" s="7"/>
    </row>
    <row r="20" spans="1:14" ht="53.25" customHeight="1">
      <c r="A20" s="158" t="s">
        <v>47</v>
      </c>
      <c r="B20" s="77" t="s">
        <v>18</v>
      </c>
      <c r="C20" s="77" t="s">
        <v>30</v>
      </c>
      <c r="D20" s="93" t="s">
        <v>32</v>
      </c>
      <c r="E20" s="87">
        <f>E22+E25</f>
        <v>1926.39</v>
      </c>
      <c r="F20" s="87">
        <f>F22+F25</f>
        <v>1926.39</v>
      </c>
      <c r="G20" s="83"/>
      <c r="H20" s="83"/>
      <c r="I20" s="87">
        <f>I22+I25</f>
        <v>1926.39</v>
      </c>
      <c r="J20" s="87">
        <f>J22+J25</f>
        <v>1926.39</v>
      </c>
      <c r="K20" s="137">
        <v>1926.39</v>
      </c>
      <c r="L20" s="138"/>
      <c r="M20" s="93" t="s">
        <v>32</v>
      </c>
      <c r="N20" s="136"/>
    </row>
    <row r="21" spans="1:14" ht="13.5" customHeight="1" thickBot="1">
      <c r="A21" s="159"/>
      <c r="B21" s="78"/>
      <c r="C21" s="60"/>
      <c r="D21" s="57"/>
      <c r="E21" s="54"/>
      <c r="F21" s="54"/>
      <c r="G21" s="84"/>
      <c r="H21" s="84"/>
      <c r="I21" s="54"/>
      <c r="J21" s="54"/>
      <c r="K21" s="139"/>
      <c r="L21" s="140"/>
      <c r="M21" s="57"/>
      <c r="N21" s="136"/>
    </row>
    <row r="22" spans="1:14" ht="15.75" customHeight="1">
      <c r="A22" s="159"/>
      <c r="B22" s="77" t="s">
        <v>27</v>
      </c>
      <c r="C22" s="60"/>
      <c r="D22" s="57"/>
      <c r="E22" s="82">
        <v>1823.496</v>
      </c>
      <c r="F22" s="82">
        <v>1823.496</v>
      </c>
      <c r="G22" s="77"/>
      <c r="H22" s="77"/>
      <c r="I22" s="82">
        <v>1823.496</v>
      </c>
      <c r="J22" s="82">
        <v>1823.496</v>
      </c>
      <c r="K22" s="45">
        <v>1823.496</v>
      </c>
      <c r="L22" s="46"/>
      <c r="M22" s="57"/>
      <c r="N22" s="136"/>
    </row>
    <row r="23" spans="1:14" ht="12.75" customHeight="1">
      <c r="A23" s="159"/>
      <c r="B23" s="60"/>
      <c r="C23" s="60"/>
      <c r="D23" s="57"/>
      <c r="E23" s="60"/>
      <c r="F23" s="60"/>
      <c r="G23" s="60"/>
      <c r="H23" s="60"/>
      <c r="I23" s="60"/>
      <c r="J23" s="60"/>
      <c r="K23" s="95"/>
      <c r="L23" s="96"/>
      <c r="M23" s="57"/>
      <c r="N23" s="136"/>
    </row>
    <row r="24" spans="1:14" ht="13.5" customHeight="1" thickBot="1">
      <c r="A24" s="159"/>
      <c r="B24" s="78"/>
      <c r="C24" s="60"/>
      <c r="D24" s="57"/>
      <c r="E24" s="78"/>
      <c r="F24" s="78"/>
      <c r="G24" s="78"/>
      <c r="H24" s="78"/>
      <c r="I24" s="78"/>
      <c r="J24" s="78"/>
      <c r="K24" s="47"/>
      <c r="L24" s="38"/>
      <c r="M24" s="57"/>
      <c r="N24" s="136"/>
    </row>
    <row r="25" spans="1:14" ht="38.25" customHeight="1" thickBot="1">
      <c r="A25" s="159"/>
      <c r="B25" s="10" t="s">
        <v>17</v>
      </c>
      <c r="C25" s="78"/>
      <c r="D25" s="58"/>
      <c r="E25" s="19">
        <v>102.894</v>
      </c>
      <c r="F25" s="19">
        <v>102.894</v>
      </c>
      <c r="G25" s="11"/>
      <c r="H25" s="11"/>
      <c r="I25" s="19">
        <v>102.894</v>
      </c>
      <c r="J25" s="19">
        <v>102.894</v>
      </c>
      <c r="K25" s="97">
        <v>102.894</v>
      </c>
      <c r="L25" s="98"/>
      <c r="M25" s="94"/>
      <c r="N25" s="3"/>
    </row>
    <row r="26" spans="1:14" ht="37.5" customHeight="1" thickTop="1">
      <c r="A26" s="147" t="s">
        <v>35</v>
      </c>
      <c r="B26" s="77" t="s">
        <v>25</v>
      </c>
      <c r="C26" s="59" t="s">
        <v>30</v>
      </c>
      <c r="D26" s="56" t="s">
        <v>46</v>
      </c>
      <c r="E26" s="72">
        <v>34171.34</v>
      </c>
      <c r="F26" s="72">
        <v>34171.34</v>
      </c>
      <c r="G26" s="108">
        <f>I26-J26</f>
        <v>11959.968959999998</v>
      </c>
      <c r="H26" s="108">
        <f>G26</f>
        <v>11959.968959999998</v>
      </c>
      <c r="I26" s="72">
        <v>34171.34</v>
      </c>
      <c r="J26" s="108">
        <f>SUM(J28:J35)</f>
        <v>22211.371039999998</v>
      </c>
      <c r="K26" s="118">
        <f>J26</f>
        <v>22211.371039999998</v>
      </c>
      <c r="L26" s="119"/>
      <c r="M26" s="56"/>
      <c r="N26" s="4"/>
    </row>
    <row r="27" spans="1:14" ht="11.25" customHeight="1" thickBot="1">
      <c r="A27" s="148"/>
      <c r="B27" s="78"/>
      <c r="C27" s="60"/>
      <c r="D27" s="57"/>
      <c r="E27" s="73"/>
      <c r="F27" s="73"/>
      <c r="G27" s="113"/>
      <c r="H27" s="113"/>
      <c r="I27" s="73"/>
      <c r="J27" s="109"/>
      <c r="K27" s="120"/>
      <c r="L27" s="121"/>
      <c r="M27" s="57"/>
      <c r="N27" s="4"/>
    </row>
    <row r="28" spans="1:14" ht="11.25" customHeight="1">
      <c r="A28" s="148"/>
      <c r="B28" s="77" t="s">
        <v>33</v>
      </c>
      <c r="C28" s="60"/>
      <c r="D28" s="57"/>
      <c r="E28" s="74">
        <v>10738.11321</v>
      </c>
      <c r="F28" s="74">
        <v>10738.11321</v>
      </c>
      <c r="G28" s="62">
        <f>I28-J28</f>
        <v>3758.3395999999993</v>
      </c>
      <c r="H28" s="62">
        <f>G28</f>
        <v>3758.3395999999993</v>
      </c>
      <c r="I28" s="74">
        <v>10738.11321</v>
      </c>
      <c r="J28" s="62">
        <v>6979.77361</v>
      </c>
      <c r="K28" s="65">
        <f>J28</f>
        <v>6979.77361</v>
      </c>
      <c r="L28" s="66"/>
      <c r="M28" s="57"/>
      <c r="N28" s="4"/>
    </row>
    <row r="29" spans="1:14" ht="11.25" customHeight="1">
      <c r="A29" s="148"/>
      <c r="B29" s="60"/>
      <c r="C29" s="60"/>
      <c r="D29" s="57"/>
      <c r="E29" s="75"/>
      <c r="F29" s="75"/>
      <c r="G29" s="63"/>
      <c r="H29" s="63"/>
      <c r="I29" s="75"/>
      <c r="J29" s="63"/>
      <c r="K29" s="67"/>
      <c r="L29" s="68"/>
      <c r="M29" s="57"/>
      <c r="N29" s="4"/>
    </row>
    <row r="30" spans="1:14" ht="11.25" customHeight="1" thickBot="1">
      <c r="A30" s="148"/>
      <c r="B30" s="78"/>
      <c r="C30" s="60"/>
      <c r="D30" s="57"/>
      <c r="E30" s="76"/>
      <c r="F30" s="76"/>
      <c r="G30" s="64"/>
      <c r="H30" s="64"/>
      <c r="I30" s="76"/>
      <c r="J30" s="64"/>
      <c r="K30" s="69"/>
      <c r="L30" s="70"/>
      <c r="M30" s="57"/>
      <c r="N30" s="4"/>
    </row>
    <row r="31" spans="1:14" ht="37.5" customHeight="1">
      <c r="A31" s="148"/>
      <c r="B31" s="77" t="s">
        <v>27</v>
      </c>
      <c r="C31" s="60"/>
      <c r="D31" s="57"/>
      <c r="E31" s="62">
        <v>9039.59191</v>
      </c>
      <c r="F31" s="62">
        <v>9039.59191</v>
      </c>
      <c r="G31" s="62">
        <f>I31-J31</f>
        <v>3163.857149999999</v>
      </c>
      <c r="H31" s="62">
        <f>G31</f>
        <v>3163.857149999999</v>
      </c>
      <c r="I31" s="62">
        <v>9039.59191</v>
      </c>
      <c r="J31" s="62">
        <v>5875.73476</v>
      </c>
      <c r="K31" s="65">
        <f>J31</f>
        <v>5875.73476</v>
      </c>
      <c r="L31" s="66"/>
      <c r="M31" s="57"/>
      <c r="N31" s="4"/>
    </row>
    <row r="32" spans="1:14" ht="4.5" customHeight="1">
      <c r="A32" s="148"/>
      <c r="B32" s="60"/>
      <c r="C32" s="60"/>
      <c r="D32" s="57"/>
      <c r="E32" s="63"/>
      <c r="F32" s="63"/>
      <c r="G32" s="63"/>
      <c r="H32" s="63"/>
      <c r="I32" s="63"/>
      <c r="J32" s="63"/>
      <c r="K32" s="67"/>
      <c r="L32" s="68"/>
      <c r="M32" s="57"/>
      <c r="N32" s="4"/>
    </row>
    <row r="33" spans="1:14" ht="13.5" customHeight="1" thickBot="1">
      <c r="A33" s="148"/>
      <c r="B33" s="78"/>
      <c r="C33" s="60"/>
      <c r="D33" s="57"/>
      <c r="E33" s="64"/>
      <c r="F33" s="64"/>
      <c r="G33" s="64"/>
      <c r="H33" s="64"/>
      <c r="I33" s="64"/>
      <c r="J33" s="64"/>
      <c r="K33" s="69"/>
      <c r="L33" s="70"/>
      <c r="M33" s="57"/>
      <c r="N33" s="4"/>
    </row>
    <row r="34" spans="1:14" ht="15.75" customHeight="1">
      <c r="A34" s="148"/>
      <c r="B34" s="77" t="s">
        <v>17</v>
      </c>
      <c r="C34" s="60"/>
      <c r="D34" s="57"/>
      <c r="E34" s="63">
        <v>14393.63488</v>
      </c>
      <c r="F34" s="63">
        <v>14393.63488</v>
      </c>
      <c r="G34" s="63">
        <f>I34-J34</f>
        <v>5037.772209999999</v>
      </c>
      <c r="H34" s="63">
        <f>G34</f>
        <v>5037.772209999999</v>
      </c>
      <c r="I34" s="63">
        <v>14393.63488</v>
      </c>
      <c r="J34" s="63">
        <v>9355.86267</v>
      </c>
      <c r="K34" s="67">
        <f>J34</f>
        <v>9355.86267</v>
      </c>
      <c r="L34" s="68"/>
      <c r="M34" s="57"/>
      <c r="N34" s="4"/>
    </row>
    <row r="35" spans="1:14" ht="20.25" customHeight="1" thickBot="1">
      <c r="A35" s="157"/>
      <c r="B35" s="79"/>
      <c r="C35" s="61"/>
      <c r="D35" s="58"/>
      <c r="E35" s="71"/>
      <c r="F35" s="71"/>
      <c r="G35" s="71"/>
      <c r="H35" s="71"/>
      <c r="I35" s="71"/>
      <c r="J35" s="71"/>
      <c r="K35" s="132"/>
      <c r="L35" s="133"/>
      <c r="M35" s="58"/>
      <c r="N35" s="4"/>
    </row>
    <row r="36" spans="1:14" ht="20.25" customHeight="1" thickTop="1">
      <c r="A36" s="158" t="s">
        <v>41</v>
      </c>
      <c r="B36" s="59" t="s">
        <v>18</v>
      </c>
      <c r="C36" s="77" t="s">
        <v>36</v>
      </c>
      <c r="D36" s="93"/>
      <c r="E36" s="87">
        <f>E38+E41</f>
        <v>1540</v>
      </c>
      <c r="F36" s="87">
        <f>F38+F41</f>
        <v>1540</v>
      </c>
      <c r="G36" s="83"/>
      <c r="H36" s="83"/>
      <c r="I36" s="87">
        <f>I38+I41</f>
        <v>1540</v>
      </c>
      <c r="J36" s="87">
        <f>J38+J41</f>
        <v>1540</v>
      </c>
      <c r="K36" s="99">
        <v>1540</v>
      </c>
      <c r="L36" s="100"/>
      <c r="M36" s="93"/>
      <c r="N36" s="4"/>
    </row>
    <row r="37" spans="1:14" ht="20.25" customHeight="1" thickBot="1">
      <c r="A37" s="159"/>
      <c r="B37" s="78"/>
      <c r="C37" s="60"/>
      <c r="D37" s="57"/>
      <c r="E37" s="54"/>
      <c r="F37" s="54"/>
      <c r="G37" s="84"/>
      <c r="H37" s="84"/>
      <c r="I37" s="54"/>
      <c r="J37" s="54"/>
      <c r="K37" s="101"/>
      <c r="L37" s="102"/>
      <c r="M37" s="57"/>
      <c r="N37" s="4"/>
    </row>
    <row r="38" spans="1:14" ht="20.25" customHeight="1">
      <c r="A38" s="159"/>
      <c r="B38" s="77" t="s">
        <v>27</v>
      </c>
      <c r="C38" s="60"/>
      <c r="D38" s="57"/>
      <c r="E38" s="110">
        <v>1466.08</v>
      </c>
      <c r="F38" s="110">
        <v>1466.08</v>
      </c>
      <c r="G38" s="110"/>
      <c r="H38" s="110"/>
      <c r="I38" s="110">
        <v>1466.08</v>
      </c>
      <c r="J38" s="110">
        <v>1466.08</v>
      </c>
      <c r="K38" s="124">
        <v>1466.08</v>
      </c>
      <c r="L38" s="125"/>
      <c r="M38" s="57"/>
      <c r="N38" s="4"/>
    </row>
    <row r="39" spans="1:14" ht="12.75" customHeight="1">
      <c r="A39" s="159"/>
      <c r="B39" s="60"/>
      <c r="C39" s="60"/>
      <c r="D39" s="57"/>
      <c r="E39" s="111"/>
      <c r="F39" s="111"/>
      <c r="G39" s="111"/>
      <c r="H39" s="111"/>
      <c r="I39" s="111"/>
      <c r="J39" s="111"/>
      <c r="K39" s="126"/>
      <c r="L39" s="127"/>
      <c r="M39" s="57"/>
      <c r="N39" s="4"/>
    </row>
    <row r="40" spans="1:14" ht="20.25" customHeight="1" thickBot="1">
      <c r="A40" s="159"/>
      <c r="B40" s="78"/>
      <c r="C40" s="60"/>
      <c r="D40" s="57"/>
      <c r="E40" s="112"/>
      <c r="F40" s="112"/>
      <c r="G40" s="112"/>
      <c r="H40" s="112"/>
      <c r="I40" s="112"/>
      <c r="J40" s="112"/>
      <c r="K40" s="128"/>
      <c r="L40" s="129"/>
      <c r="M40" s="57"/>
      <c r="N40" s="4"/>
    </row>
    <row r="41" spans="1:14" ht="43.5" customHeight="1" thickBot="1">
      <c r="A41" s="160"/>
      <c r="B41" s="11" t="s">
        <v>17</v>
      </c>
      <c r="C41" s="78"/>
      <c r="D41" s="58"/>
      <c r="E41" s="20">
        <v>73.92</v>
      </c>
      <c r="F41" s="20">
        <v>73.92</v>
      </c>
      <c r="G41" s="11"/>
      <c r="H41" s="11"/>
      <c r="I41" s="20">
        <v>73.92</v>
      </c>
      <c r="J41" s="20">
        <v>73.92</v>
      </c>
      <c r="K41" s="130">
        <v>73.92</v>
      </c>
      <c r="L41" s="131"/>
      <c r="M41" s="94"/>
      <c r="N41" s="4"/>
    </row>
    <row r="42" spans="1:14" ht="43.5" customHeight="1" thickBot="1" thickTop="1">
      <c r="A42" s="147" t="s">
        <v>40</v>
      </c>
      <c r="B42" s="155" t="s">
        <v>18</v>
      </c>
      <c r="C42" s="156" t="s">
        <v>30</v>
      </c>
      <c r="D42" s="165"/>
      <c r="E42" s="168">
        <v>1186.85</v>
      </c>
      <c r="F42" s="168">
        <v>1187.85</v>
      </c>
      <c r="G42" s="161"/>
      <c r="H42" s="161"/>
      <c r="I42" s="163">
        <v>1163.24453</v>
      </c>
      <c r="J42" s="163">
        <v>1163.24453</v>
      </c>
      <c r="K42" s="80">
        <f>J42</f>
        <v>1163.24453</v>
      </c>
      <c r="L42" s="170"/>
      <c r="M42" s="93"/>
      <c r="N42" s="4"/>
    </row>
    <row r="43" spans="1:14" ht="9.75" customHeight="1" thickBot="1">
      <c r="A43" s="148"/>
      <c r="B43" s="156"/>
      <c r="C43" s="156"/>
      <c r="D43" s="166"/>
      <c r="E43" s="168"/>
      <c r="F43" s="168"/>
      <c r="G43" s="161"/>
      <c r="H43" s="162"/>
      <c r="I43" s="163"/>
      <c r="J43" s="163"/>
      <c r="K43" s="171"/>
      <c r="L43" s="170"/>
      <c r="M43" s="57"/>
      <c r="N43" s="4"/>
    </row>
    <row r="44" spans="1:14" ht="17.25" customHeight="1" thickBot="1">
      <c r="A44" s="148"/>
      <c r="B44" s="156" t="s">
        <v>27</v>
      </c>
      <c r="C44" s="156"/>
      <c r="D44" s="166"/>
      <c r="E44" s="169">
        <v>1100</v>
      </c>
      <c r="F44" s="169">
        <v>1100</v>
      </c>
      <c r="G44" s="156"/>
      <c r="H44" s="156"/>
      <c r="I44" s="172">
        <v>779.37383</v>
      </c>
      <c r="J44" s="172">
        <v>779.37383</v>
      </c>
      <c r="K44" s="153">
        <f>J44</f>
        <v>779.37383</v>
      </c>
      <c r="L44" s="98"/>
      <c r="M44" s="57"/>
      <c r="N44" s="4"/>
    </row>
    <row r="45" spans="1:14" ht="22.5" customHeight="1" thickBot="1">
      <c r="A45" s="148"/>
      <c r="B45" s="156"/>
      <c r="C45" s="156"/>
      <c r="D45" s="166"/>
      <c r="E45" s="169"/>
      <c r="F45" s="169"/>
      <c r="G45" s="156"/>
      <c r="H45" s="156"/>
      <c r="I45" s="172"/>
      <c r="J45" s="172"/>
      <c r="K45" s="97"/>
      <c r="L45" s="98"/>
      <c r="M45" s="57"/>
      <c r="N45" s="4"/>
    </row>
    <row r="46" spans="1:14" ht="17.25" customHeight="1" thickBot="1">
      <c r="A46" s="148"/>
      <c r="B46" s="156"/>
      <c r="C46" s="156"/>
      <c r="D46" s="166"/>
      <c r="E46" s="169"/>
      <c r="F46" s="169"/>
      <c r="G46" s="156"/>
      <c r="H46" s="156"/>
      <c r="I46" s="172"/>
      <c r="J46" s="172"/>
      <c r="K46" s="97"/>
      <c r="L46" s="98"/>
      <c r="M46" s="57"/>
      <c r="N46" s="4"/>
    </row>
    <row r="47" spans="1:14" ht="43.5" customHeight="1" thickBot="1">
      <c r="A47" s="157"/>
      <c r="B47" s="39" t="s">
        <v>17</v>
      </c>
      <c r="C47" s="164"/>
      <c r="D47" s="167"/>
      <c r="E47" s="40">
        <v>86.85</v>
      </c>
      <c r="F47" s="40">
        <v>86.85</v>
      </c>
      <c r="G47" s="41"/>
      <c r="H47" s="41"/>
      <c r="I47" s="43">
        <v>383.8707</v>
      </c>
      <c r="J47" s="43">
        <v>383.8707</v>
      </c>
      <c r="K47" s="134">
        <f>J47</f>
        <v>383.8707</v>
      </c>
      <c r="L47" s="135"/>
      <c r="M47" s="58"/>
      <c r="N47" s="4"/>
    </row>
    <row r="48" spans="1:14" ht="18" customHeight="1" thickTop="1">
      <c r="A48" s="88" t="s">
        <v>26</v>
      </c>
      <c r="B48" s="90"/>
      <c r="C48" s="90"/>
      <c r="D48" s="105"/>
      <c r="E48" s="106">
        <f>SUM(E50:E52)</f>
        <v>44853.312999999995</v>
      </c>
      <c r="F48" s="106">
        <f>SUM(F50:F52)</f>
        <v>44853.312999999995</v>
      </c>
      <c r="G48" s="103">
        <f>SUM(G50:G52)</f>
        <v>11959.968959999998</v>
      </c>
      <c r="H48" s="103">
        <f>SUM(H50:H52)</f>
        <v>11959.968959999998</v>
      </c>
      <c r="I48" s="103">
        <f>SUM(I50:I52)</f>
        <v>44343.889989999996</v>
      </c>
      <c r="J48" s="103">
        <f>SUM(J50:J52)</f>
        <v>32383.921029999998</v>
      </c>
      <c r="K48" s="114">
        <f>J48</f>
        <v>32383.921029999998</v>
      </c>
      <c r="L48" s="115"/>
      <c r="M48" s="92"/>
      <c r="N48" s="122"/>
    </row>
    <row r="49" spans="1:14" ht="13.5" customHeight="1" thickBot="1">
      <c r="A49" s="89"/>
      <c r="B49" s="91"/>
      <c r="C49" s="91"/>
      <c r="D49" s="91"/>
      <c r="E49" s="107"/>
      <c r="F49" s="107"/>
      <c r="G49" s="104"/>
      <c r="H49" s="104"/>
      <c r="I49" s="104"/>
      <c r="J49" s="104"/>
      <c r="K49" s="116"/>
      <c r="L49" s="117"/>
      <c r="M49" s="91"/>
      <c r="N49" s="123"/>
    </row>
    <row r="50" spans="1:14" ht="20.25" thickBot="1" thickTop="1">
      <c r="A50" s="25" t="s">
        <v>16</v>
      </c>
      <c r="B50" s="16"/>
      <c r="C50" s="16"/>
      <c r="D50" s="16"/>
      <c r="E50" s="32">
        <f>E28</f>
        <v>10738.11321</v>
      </c>
      <c r="F50" s="32">
        <f>F28</f>
        <v>10738.11321</v>
      </c>
      <c r="G50" s="35">
        <f>G28</f>
        <v>3758.3395999999993</v>
      </c>
      <c r="H50" s="35">
        <f>H28</f>
        <v>3758.3395999999993</v>
      </c>
      <c r="I50" s="32">
        <f>I28</f>
        <v>10738.11321</v>
      </c>
      <c r="J50" s="32">
        <f>J28</f>
        <v>6979.77361</v>
      </c>
      <c r="K50" s="80">
        <f>J50</f>
        <v>6979.77361</v>
      </c>
      <c r="L50" s="81"/>
      <c r="M50" s="37"/>
      <c r="N50" s="4"/>
    </row>
    <row r="51" spans="1:14" ht="19.5" thickBot="1">
      <c r="A51" s="25" t="s">
        <v>19</v>
      </c>
      <c r="B51" s="16"/>
      <c r="C51" s="16"/>
      <c r="D51" s="16"/>
      <c r="E51" s="42">
        <f>E12+E16+E22+E31+E38+E44</f>
        <v>16197.643909999999</v>
      </c>
      <c r="F51" s="42">
        <f>F12+F16+F22+F31+F38+F44</f>
        <v>16197.643909999999</v>
      </c>
      <c r="G51" s="35">
        <f>G12+G16+G22+G31+G38</f>
        <v>3163.857149999999</v>
      </c>
      <c r="H51" s="35">
        <f>H12+H16+H22+H31+H38</f>
        <v>3163.857149999999</v>
      </c>
      <c r="I51" s="32">
        <f>I12+I16+I22+I31+I38+I44</f>
        <v>15459.42694</v>
      </c>
      <c r="J51" s="32">
        <f>J12+J16+J22+J31+J38+J44</f>
        <v>12295.56979</v>
      </c>
      <c r="K51" s="80">
        <f>J51</f>
        <v>12295.56979</v>
      </c>
      <c r="L51" s="81"/>
      <c r="M51" s="37"/>
      <c r="N51" s="4"/>
    </row>
    <row r="52" spans="1:14" ht="19.5" thickBot="1">
      <c r="A52" s="25" t="s">
        <v>17</v>
      </c>
      <c r="B52" s="16"/>
      <c r="C52" s="16"/>
      <c r="D52" s="16"/>
      <c r="E52" s="32">
        <f>E13+E14+E18+E25+E34+E41+E47</f>
        <v>17917.555879999996</v>
      </c>
      <c r="F52" s="32">
        <f>F13+F14+F18+F25+F34+F41+F47</f>
        <v>17917.555879999996</v>
      </c>
      <c r="G52" s="35">
        <f>G13+G14+G18+G25+G34+G41</f>
        <v>5037.772209999999</v>
      </c>
      <c r="H52" s="35">
        <f>H13+H14+H18+H25+H34+H41</f>
        <v>5037.772209999999</v>
      </c>
      <c r="I52" s="32">
        <f>I13+I14+I18+I25+I34+I41+I47</f>
        <v>18146.349839999995</v>
      </c>
      <c r="J52" s="32">
        <f>J13+J14+J18+J25+J34+J41+J47</f>
        <v>13108.57763</v>
      </c>
      <c r="K52" s="80">
        <f>J52</f>
        <v>13108.57763</v>
      </c>
      <c r="L52" s="81"/>
      <c r="M52" s="26"/>
      <c r="N52" s="4"/>
    </row>
    <row r="53" spans="1:14" ht="19.5" thickBot="1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97"/>
      <c r="L53" s="98"/>
      <c r="M53" s="27"/>
      <c r="N53" s="4"/>
    </row>
    <row r="54" spans="1:14" ht="19.5" thickBo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97"/>
      <c r="L54" s="98"/>
      <c r="M54" s="27"/>
      <c r="N54" s="4"/>
    </row>
    <row r="55" spans="1:14" ht="18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4"/>
    </row>
    <row r="56" spans="1:13" ht="18.75">
      <c r="A56" s="5" t="s">
        <v>20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8.75">
      <c r="A57" s="5" t="s">
        <v>44</v>
      </c>
      <c r="B57" s="29"/>
      <c r="C57" s="29"/>
      <c r="D57" s="29"/>
      <c r="E57" s="29" t="s">
        <v>45</v>
      </c>
      <c r="F57" s="29"/>
      <c r="G57" s="29"/>
      <c r="H57" s="29"/>
      <c r="I57" s="29"/>
      <c r="J57" s="29"/>
      <c r="K57" s="29"/>
      <c r="L57" s="29"/>
      <c r="M57" s="29"/>
    </row>
    <row r="58" spans="1:13" ht="18.75">
      <c r="A58" s="5" t="s">
        <v>21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8.75">
      <c r="A59" s="5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8.75">
      <c r="A60" s="5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6" ht="18.75">
      <c r="A61" s="5"/>
      <c r="F61" s="33"/>
    </row>
    <row r="62" spans="1:6" ht="18.75">
      <c r="A62" s="5"/>
      <c r="F62" s="33"/>
    </row>
    <row r="63" spans="1:6" ht="18.75">
      <c r="A63" s="5"/>
      <c r="F63" s="33"/>
    </row>
    <row r="64" ht="18.75">
      <c r="A64" s="5"/>
    </row>
    <row r="65" ht="18.75">
      <c r="A65" s="5"/>
    </row>
    <row r="66" ht="18.75">
      <c r="A66" s="5"/>
    </row>
  </sheetData>
  <mergeCells count="164">
    <mergeCell ref="J42:J43"/>
    <mergeCell ref="K42:L43"/>
    <mergeCell ref="F44:F46"/>
    <mergeCell ref="G44:G46"/>
    <mergeCell ref="H44:H46"/>
    <mergeCell ref="I44:I46"/>
    <mergeCell ref="J44:J46"/>
    <mergeCell ref="K44:L46"/>
    <mergeCell ref="F42:F43"/>
    <mergeCell ref="H42:H43"/>
    <mergeCell ref="I42:I43"/>
    <mergeCell ref="C42:C47"/>
    <mergeCell ref="D42:D47"/>
    <mergeCell ref="E42:E43"/>
    <mergeCell ref="E44:E46"/>
    <mergeCell ref="B42:B43"/>
    <mergeCell ref="B44:B46"/>
    <mergeCell ref="A42:A47"/>
    <mergeCell ref="A15:A19"/>
    <mergeCell ref="B16:B17"/>
    <mergeCell ref="A20:A25"/>
    <mergeCell ref="B20:B21"/>
    <mergeCell ref="B22:B24"/>
    <mergeCell ref="A36:A41"/>
    <mergeCell ref="A26:A35"/>
    <mergeCell ref="E16:E17"/>
    <mergeCell ref="F16:F17"/>
    <mergeCell ref="B18:B19"/>
    <mergeCell ref="E18:E19"/>
    <mergeCell ref="F18:F19"/>
    <mergeCell ref="C15:C19"/>
    <mergeCell ref="D15:D19"/>
    <mergeCell ref="K10:L10"/>
    <mergeCell ref="A11:A13"/>
    <mergeCell ref="C11:C13"/>
    <mergeCell ref="D11:D13"/>
    <mergeCell ref="K12:L12"/>
    <mergeCell ref="K13:L13"/>
    <mergeCell ref="N6:N7"/>
    <mergeCell ref="E8:E9"/>
    <mergeCell ref="F8:F9"/>
    <mergeCell ref="G8:G9"/>
    <mergeCell ref="H8:H9"/>
    <mergeCell ref="K9:L9"/>
    <mergeCell ref="M6:M7"/>
    <mergeCell ref="J6:L8"/>
    <mergeCell ref="H16:H17"/>
    <mergeCell ref="I16:I17"/>
    <mergeCell ref="G16:G17"/>
    <mergeCell ref="G18:G19"/>
    <mergeCell ref="H18:H19"/>
    <mergeCell ref="K18:L19"/>
    <mergeCell ref="I18:I19"/>
    <mergeCell ref="J18:J19"/>
    <mergeCell ref="J16:J17"/>
    <mergeCell ref="C20:C25"/>
    <mergeCell ref="D20:D25"/>
    <mergeCell ref="N20:N21"/>
    <mergeCell ref="K20:L21"/>
    <mergeCell ref="N22:N24"/>
    <mergeCell ref="E20:E21"/>
    <mergeCell ref="F20:F21"/>
    <mergeCell ref="E22:E24"/>
    <mergeCell ref="F22:F24"/>
    <mergeCell ref="K54:L54"/>
    <mergeCell ref="K52:L52"/>
    <mergeCell ref="K53:L53"/>
    <mergeCell ref="K51:L51"/>
    <mergeCell ref="K48:L49"/>
    <mergeCell ref="K50:L50"/>
    <mergeCell ref="K26:L27"/>
    <mergeCell ref="N48:N49"/>
    <mergeCell ref="M36:M41"/>
    <mergeCell ref="K38:L40"/>
    <mergeCell ref="K41:L41"/>
    <mergeCell ref="K34:L35"/>
    <mergeCell ref="K47:L47"/>
    <mergeCell ref="M42:M47"/>
    <mergeCell ref="J38:J40"/>
    <mergeCell ref="I26:I27"/>
    <mergeCell ref="B38:B40"/>
    <mergeCell ref="E38:E40"/>
    <mergeCell ref="F38:F40"/>
    <mergeCell ref="G26:G27"/>
    <mergeCell ref="H26:H27"/>
    <mergeCell ref="B36:B37"/>
    <mergeCell ref="C36:C41"/>
    <mergeCell ref="D36:D41"/>
    <mergeCell ref="E31:E33"/>
    <mergeCell ref="F31:F33"/>
    <mergeCell ref="H48:H49"/>
    <mergeCell ref="I48:I49"/>
    <mergeCell ref="G48:G49"/>
    <mergeCell ref="G38:G40"/>
    <mergeCell ref="H38:H40"/>
    <mergeCell ref="I38:I40"/>
    <mergeCell ref="E36:E37"/>
    <mergeCell ref="G42:G43"/>
    <mergeCell ref="J48:J49"/>
    <mergeCell ref="C48:C49"/>
    <mergeCell ref="D48:D49"/>
    <mergeCell ref="E48:E49"/>
    <mergeCell ref="F48:F49"/>
    <mergeCell ref="A48:A49"/>
    <mergeCell ref="B48:B49"/>
    <mergeCell ref="M48:M49"/>
    <mergeCell ref="M20:M25"/>
    <mergeCell ref="K22:L24"/>
    <mergeCell ref="K25:L25"/>
    <mergeCell ref="H36:H37"/>
    <mergeCell ref="I36:I37"/>
    <mergeCell ref="J36:J37"/>
    <mergeCell ref="K36:L37"/>
    <mergeCell ref="A2:M2"/>
    <mergeCell ref="A3:M3"/>
    <mergeCell ref="A5:M5"/>
    <mergeCell ref="C6:C8"/>
    <mergeCell ref="A6:A8"/>
    <mergeCell ref="E6:F7"/>
    <mergeCell ref="G6:H7"/>
    <mergeCell ref="F36:F37"/>
    <mergeCell ref="G36:G37"/>
    <mergeCell ref="K14:L14"/>
    <mergeCell ref="E26:E27"/>
    <mergeCell ref="I28:I30"/>
    <mergeCell ref="J28:J30"/>
    <mergeCell ref="K15:L15"/>
    <mergeCell ref="I20:I21"/>
    <mergeCell ref="K28:L30"/>
    <mergeCell ref="K16:L17"/>
    <mergeCell ref="M11:M13"/>
    <mergeCell ref="K11:L11"/>
    <mergeCell ref="G22:G24"/>
    <mergeCell ref="H22:H24"/>
    <mergeCell ref="I22:I24"/>
    <mergeCell ref="J22:J24"/>
    <mergeCell ref="G20:G21"/>
    <mergeCell ref="H20:H21"/>
    <mergeCell ref="M15:M19"/>
    <mergeCell ref="J20:J21"/>
    <mergeCell ref="B26:B27"/>
    <mergeCell ref="B31:B33"/>
    <mergeCell ref="B34:B35"/>
    <mergeCell ref="B28:B30"/>
    <mergeCell ref="E28:E30"/>
    <mergeCell ref="F28:F30"/>
    <mergeCell ref="G28:G30"/>
    <mergeCell ref="H28:H30"/>
    <mergeCell ref="I34:I35"/>
    <mergeCell ref="J34:J35"/>
    <mergeCell ref="F26:F27"/>
    <mergeCell ref="G31:G33"/>
    <mergeCell ref="H31:H33"/>
    <mergeCell ref="J26:J27"/>
    <mergeCell ref="D26:D35"/>
    <mergeCell ref="C26:C35"/>
    <mergeCell ref="M26:M35"/>
    <mergeCell ref="I31:I33"/>
    <mergeCell ref="J31:J33"/>
    <mergeCell ref="K31:L33"/>
    <mergeCell ref="E34:E35"/>
    <mergeCell ref="F34:F35"/>
    <mergeCell ref="G34:G35"/>
    <mergeCell ref="H34:H35"/>
  </mergeCells>
  <printOptions/>
  <pageMargins left="0.16" right="0.16" top="0.75" bottom="0.15" header="0.26" footer="0.15"/>
  <pageSetup horizontalDpi="600" verticalDpi="600" orientation="landscape" paperSize="9" scale="54" r:id="rId1"/>
  <rowBreaks count="1" manualBreakCount="1">
    <brk id="35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2015-01-27T05:26:55Z</cp:lastPrinted>
  <dcterms:created xsi:type="dcterms:W3CDTF">1996-10-08T23:32:33Z</dcterms:created>
  <dcterms:modified xsi:type="dcterms:W3CDTF">2016-03-18T06:59:13Z</dcterms:modified>
  <cp:category/>
  <cp:version/>
  <cp:contentType/>
  <cp:contentStatus/>
</cp:coreProperties>
</file>